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eclubnet-my.sharepoint.com/personal/roth_heather_ace_aaa_com/Documents/Documents/Motorist/2023/2023 Ad List/"/>
    </mc:Choice>
  </mc:AlternateContent>
  <xr:revisionPtr revIDLastSave="186" documentId="13_ncr:1_{BA697CD4-D5FA-4014-8817-D459819A80EA}" xr6:coauthVersionLast="47" xr6:coauthVersionMax="47" xr10:uidLastSave="{0FD0D067-1319-4553-9A04-43A8480D0614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Sheet1!$A$1:$P$39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5" i="1" l="1"/>
  <c r="C36" i="1" s="1"/>
  <c r="D35" i="1"/>
  <c r="Y34" i="1" l="1"/>
  <c r="Q37" i="1" l="1"/>
  <c r="R37" i="1"/>
  <c r="S37" i="1"/>
  <c r="T37" i="1"/>
  <c r="U37" i="1"/>
  <c r="V37" i="1"/>
  <c r="W37" i="1"/>
  <c r="X37" i="1"/>
  <c r="D36" i="1" l="1"/>
  <c r="E35" i="1"/>
  <c r="E36" i="1" s="1"/>
  <c r="F35" i="1"/>
  <c r="F36" i="1" s="1"/>
  <c r="G35" i="1"/>
  <c r="G36" i="1" s="1"/>
  <c r="H35" i="1"/>
  <c r="H36" i="1" s="1"/>
  <c r="I35" i="1"/>
  <c r="I36" i="1" s="1"/>
  <c r="J35" i="1"/>
  <c r="J36" i="1" s="1"/>
  <c r="K35" i="1"/>
  <c r="K36" i="1" s="1"/>
  <c r="L35" i="1"/>
  <c r="L36" i="1" s="1"/>
  <c r="M35" i="1"/>
  <c r="M36" i="1" s="1"/>
  <c r="N35" i="1"/>
  <c r="N36" i="1" s="1"/>
  <c r="O35" i="1"/>
  <c r="O36" i="1" s="1"/>
  <c r="P35" i="1"/>
  <c r="P36" i="1" s="1"/>
  <c r="I4" i="1" l="1"/>
  <c r="J4" i="1"/>
  <c r="K4" i="1"/>
  <c r="L4" i="1"/>
  <c r="M4" i="1"/>
  <c r="N4" i="1"/>
  <c r="O4" i="1"/>
  <c r="P4" i="1"/>
  <c r="E4" i="1"/>
  <c r="F4" i="1"/>
  <c r="F30" i="1" s="1"/>
  <c r="F33" i="1" s="1"/>
  <c r="F37" i="1" s="1"/>
  <c r="G4" i="1"/>
  <c r="H4" i="1"/>
  <c r="H30" i="1" s="1"/>
  <c r="H33" i="1" s="1"/>
  <c r="H37" i="1" s="1"/>
  <c r="D4" i="1"/>
  <c r="D30" i="1" s="1"/>
  <c r="D33" i="1" s="1"/>
  <c r="D37" i="1" s="1"/>
  <c r="C4" i="1"/>
  <c r="C30" i="1" s="1"/>
  <c r="C33" i="1" s="1"/>
  <c r="C37" i="1" l="1"/>
  <c r="C39" i="1"/>
  <c r="E30" i="1"/>
  <c r="E33" i="1" s="1"/>
  <c r="E37" i="1" s="1"/>
  <c r="E39" i="1" l="1"/>
  <c r="F39" i="1"/>
  <c r="P30" i="1"/>
  <c r="P33" i="1" s="1"/>
  <c r="P37" i="1" s="1"/>
  <c r="N30" i="1"/>
  <c r="N33" i="1" s="1"/>
  <c r="N37" i="1" s="1"/>
  <c r="K30" i="1"/>
  <c r="K33" i="1" s="1"/>
  <c r="K37" i="1" s="1"/>
  <c r="P39" i="1" l="1"/>
  <c r="N39" i="1"/>
  <c r="K39" i="1"/>
  <c r="O30" i="1" l="1"/>
  <c r="O33" i="1" s="1"/>
  <c r="O37" i="1" s="1"/>
  <c r="M30" i="1"/>
  <c r="M33" i="1" s="1"/>
  <c r="M37" i="1" s="1"/>
  <c r="L30" i="1"/>
  <c r="L33" i="1" s="1"/>
  <c r="L37" i="1" s="1"/>
  <c r="J30" i="1"/>
  <c r="J33" i="1" s="1"/>
  <c r="J37" i="1" s="1"/>
  <c r="I30" i="1"/>
  <c r="I33" i="1" s="1"/>
  <c r="I37" i="1" s="1"/>
  <c r="G30" i="1"/>
  <c r="G33" i="1" s="1"/>
  <c r="G37" i="1" s="1"/>
  <c r="J39" i="1" l="1"/>
  <c r="I39" i="1"/>
  <c r="O39" i="1"/>
  <c r="D39" i="1"/>
  <c r="G39" i="1"/>
  <c r="L39" i="1"/>
  <c r="M39" i="1"/>
  <c r="H39" i="1"/>
</calcChain>
</file>

<file path=xl/sharedStrings.xml><?xml version="1.0" encoding="utf-8"?>
<sst xmlns="http://schemas.openxmlformats.org/spreadsheetml/2006/main" count="80" uniqueCount="58">
  <si>
    <t>Space</t>
  </si>
  <si>
    <t>WPA</t>
  </si>
  <si>
    <t>Beaver</t>
  </si>
  <si>
    <t>Blair</t>
  </si>
  <si>
    <t>Erie</t>
  </si>
  <si>
    <t>West</t>
  </si>
  <si>
    <t>James</t>
  </si>
  <si>
    <t>Niag</t>
  </si>
  <si>
    <t>Susque</t>
  </si>
  <si>
    <t>NEO</t>
  </si>
  <si>
    <t>ECO</t>
  </si>
  <si>
    <t>SCO</t>
  </si>
  <si>
    <t>WV</t>
  </si>
  <si>
    <t>KY</t>
  </si>
  <si>
    <t>EP</t>
  </si>
  <si>
    <t>Advertiser</t>
  </si>
  <si>
    <t>Insurance/PA  /back page in PA</t>
  </si>
  <si>
    <t>Insurance/KY/ back page in KY</t>
  </si>
  <si>
    <t>Insurance/NEO</t>
  </si>
  <si>
    <t>Insurance/SCO/WV</t>
  </si>
  <si>
    <t>ADVERTISING COLUMN INCHES</t>
  </si>
  <si>
    <t>TOTAL ADVERTISING INCHES</t>
  </si>
  <si>
    <t>AD%</t>
  </si>
  <si>
    <t>AAR/Joe Fosko</t>
  </si>
  <si>
    <t>Front Travel</t>
  </si>
  <si>
    <t>Jump Travel</t>
  </si>
  <si>
    <t>Discounts and Rewards</t>
  </si>
  <si>
    <t xml:space="preserve"> </t>
  </si>
  <si>
    <t>SENT TO JODI 5/28</t>
  </si>
  <si>
    <t>Childrens Hospital/COMP-PSA along with insert)</t>
  </si>
  <si>
    <t>TOTAL INCHES INCLUDING INSERT</t>
  </si>
  <si>
    <t>Sent to Jodi 10/1</t>
  </si>
  <si>
    <t>Sent to Jodi 10/2</t>
  </si>
  <si>
    <t>Sent to Jodi 10/3</t>
  </si>
  <si>
    <t>Sent to Jodi 10/4</t>
  </si>
  <si>
    <t>20% of Editorial content must be unique</t>
  </si>
  <si>
    <t xml:space="preserve">Travel pages </t>
  </si>
  <si>
    <t>x</t>
  </si>
  <si>
    <t>Gift Membership</t>
  </si>
  <si>
    <t>NO INSURANCE</t>
  </si>
  <si>
    <t>page count</t>
  </si>
  <si>
    <t>ERS Rules</t>
  </si>
  <si>
    <t>Ownership Stmts</t>
  </si>
  <si>
    <t>NOV/DEC 2023 AD LIST</t>
  </si>
  <si>
    <t>Hertz</t>
  </si>
  <si>
    <t>Dunham's co-op ad/Dan Skaris pg 5 (value+ ad)</t>
  </si>
  <si>
    <t>1-800-FLOWERS</t>
  </si>
  <si>
    <t>BONUS 1/2 PAGE PD BY SKARIS FOR FEB 2024</t>
  </si>
  <si>
    <t>DirecTV</t>
  </si>
  <si>
    <t>VISA-Dan Skaris</t>
  </si>
  <si>
    <t xml:space="preserve">Mobile App Dan Skaris   </t>
  </si>
  <si>
    <t xml:space="preserve">TOTAL PAGE INCHES </t>
  </si>
  <si>
    <r>
      <t>Children's Hospital Insert Inches (</t>
    </r>
    <r>
      <rPr>
        <b/>
        <sz val="11"/>
        <color rgb="FFFF0000"/>
        <rFont val="Calibri"/>
        <family val="2"/>
        <scheme val="minor"/>
      </rPr>
      <t>400K only</t>
    </r>
    <r>
      <rPr>
        <b/>
        <sz val="11"/>
        <rFont val="Calibri"/>
        <family val="2"/>
        <scheme val="minor"/>
      </rPr>
      <t>)*</t>
    </r>
  </si>
  <si>
    <t>*Children's Hosp insert-run until out</t>
  </si>
  <si>
    <t>AAA Tickets/Dan Skaris (can be cut)</t>
  </si>
  <si>
    <t>Holiday Hours PSA Comp? (cut be cut)</t>
  </si>
  <si>
    <t>ATV/Snowmobile Dan Skaris</t>
  </si>
  <si>
    <t>EZ 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</si>
</sst>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u/>
      <sz val="8"/>
      <color theme="1"/>
      <name val="Segoe UI"/>
      <family val="2"/>
    </font>
    <font>
      <b/>
      <sz val="8"/>
      <color theme="1"/>
      <name val="Segoe UI"/>
      <family val="2"/>
    </font>
    <font>
      <sz val="8"/>
      <color theme="1"/>
      <name val="Segoe UI"/>
      <family val="2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Segoe UI"/>
      <family val="2"/>
    </font>
    <font>
      <sz val="8"/>
      <name val="Segoe UI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8"/>
      <color rgb="FF00B050"/>
      <name val="Segoe UI"/>
      <family val="2"/>
    </font>
    <font>
      <b/>
      <sz val="8"/>
      <color rgb="FF0070C0"/>
      <name val="Arial"/>
      <family val="2"/>
    </font>
    <font>
      <b/>
      <sz val="11"/>
      <color rgb="FF0070C0"/>
      <name val="Calibri"/>
      <family val="2"/>
      <scheme val="minor"/>
    </font>
    <font>
      <sz val="8"/>
      <color rgb="FF00B050"/>
      <name val="Segoe UI"/>
      <family val="2"/>
    </font>
    <font>
      <sz val="11"/>
      <color rgb="FF00B050"/>
      <name val="Calibri"/>
      <family val="2"/>
      <scheme val="minor"/>
    </font>
    <font>
      <sz val="8"/>
      <color rgb="FF00B05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u/>
      <sz val="8"/>
      <name val="Segoe UI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rgb="FFFF0000"/>
      <name val="Segoe UI"/>
      <family val="2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5" fillId="3" borderId="0" applyNumberFormat="0" applyBorder="0" applyAlignment="0" applyProtection="0"/>
    <xf numFmtId="0" fontId="18" fillId="4" borderId="2" applyNumberFormat="0" applyAlignment="0" applyProtection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/>
    <xf numFmtId="1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0" xfId="0" applyFont="1"/>
    <xf numFmtId="0" fontId="7" fillId="2" borderId="0" xfId="0" applyFont="1" applyFill="1"/>
    <xf numFmtId="0" fontId="8" fillId="2" borderId="0" xfId="0" applyFont="1" applyFill="1" applyAlignment="1">
      <alignment horizontal="center"/>
    </xf>
    <xf numFmtId="0" fontId="12" fillId="0" borderId="0" xfId="0" applyFont="1"/>
    <xf numFmtId="0" fontId="12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4" fillId="0" borderId="0" xfId="0" applyFont="1"/>
    <xf numFmtId="0" fontId="16" fillId="0" borderId="0" xfId="0" applyFont="1"/>
    <xf numFmtId="0" fontId="16" fillId="3" borderId="1" xfId="1" applyFont="1" applyBorder="1"/>
    <xf numFmtId="2" fontId="17" fillId="0" borderId="0" xfId="0" applyNumberFormat="1" applyFont="1" applyAlignment="1">
      <alignment horizontal="center"/>
    </xf>
    <xf numFmtId="0" fontId="4" fillId="4" borderId="2" xfId="2" applyFont="1"/>
    <xf numFmtId="0" fontId="16" fillId="5" borderId="0" xfId="0" applyFont="1" applyFill="1"/>
    <xf numFmtId="10" fontId="17" fillId="5" borderId="0" xfId="0" applyNumberFormat="1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20" fillId="3" borderId="1" xfId="1" applyFont="1" applyBorder="1" applyAlignment="1">
      <alignment horizontal="left"/>
    </xf>
    <xf numFmtId="0" fontId="9" fillId="3" borderId="1" xfId="1" applyFont="1" applyBorder="1" applyAlignment="1">
      <alignment horizontal="center"/>
    </xf>
    <xf numFmtId="0" fontId="9" fillId="2" borderId="1" xfId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20" fillId="4" borderId="2" xfId="2" applyFont="1" applyAlignment="1">
      <alignment horizontal="right"/>
    </xf>
    <xf numFmtId="0" fontId="20" fillId="4" borderId="2" xfId="2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2" fillId="0" borderId="0" xfId="0" applyFont="1" applyAlignment="1">
      <alignment horizontal="right"/>
    </xf>
    <xf numFmtId="2" fontId="21" fillId="0" borderId="0" xfId="0" applyNumberFormat="1" applyFont="1" applyAlignment="1">
      <alignment horizontal="center"/>
    </xf>
    <xf numFmtId="0" fontId="9" fillId="5" borderId="0" xfId="0" applyFont="1" applyFill="1"/>
    <xf numFmtId="10" fontId="21" fillId="5" borderId="0" xfId="0" applyNumberFormat="1" applyFont="1" applyFill="1" applyAlignment="1">
      <alignment horizontal="center"/>
    </xf>
    <xf numFmtId="0" fontId="8" fillId="5" borderId="0" xfId="0" applyFont="1" applyFill="1" applyAlignment="1">
      <alignment horizontal="center"/>
    </xf>
    <xf numFmtId="0" fontId="17" fillId="5" borderId="0" xfId="0" applyFont="1" applyFill="1"/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12" fillId="5" borderId="0" xfId="0" applyFont="1" applyFill="1"/>
    <xf numFmtId="0" fontId="12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17" fillId="0" borderId="0" xfId="0" applyFont="1"/>
    <xf numFmtId="0" fontId="6" fillId="5" borderId="0" xfId="0" applyFont="1" applyFill="1"/>
    <xf numFmtId="0" fontId="8" fillId="0" borderId="0" xfId="0" applyFont="1"/>
    <xf numFmtId="0" fontId="2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2" fillId="5" borderId="0" xfId="0" applyFont="1" applyFill="1" applyAlignment="1">
      <alignment horizontal="center"/>
    </xf>
    <xf numFmtId="0" fontId="11" fillId="5" borderId="0" xfId="0" applyFont="1" applyFill="1"/>
    <xf numFmtId="0" fontId="4" fillId="5" borderId="0" xfId="0" applyFont="1" applyFill="1"/>
    <xf numFmtId="14" fontId="4" fillId="5" borderId="0" xfId="0" applyNumberFormat="1" applyFont="1" applyFill="1" applyAlignment="1">
      <alignment horizontal="center"/>
    </xf>
    <xf numFmtId="0" fontId="21" fillId="6" borderId="0" xfId="0" applyFont="1" applyFill="1" applyAlignment="1">
      <alignment horizontal="center"/>
    </xf>
    <xf numFmtId="0" fontId="12" fillId="2" borderId="0" xfId="0" applyFont="1" applyFill="1" applyAlignment="1">
      <alignment horizontal="center" textRotation="45"/>
    </xf>
    <xf numFmtId="14" fontId="4" fillId="0" borderId="0" xfId="0" applyNumberFormat="1" applyFont="1" applyAlignment="1">
      <alignment horizontal="center"/>
    </xf>
  </cellXfs>
  <cellStyles count="3">
    <cellStyle name="40% - Accent3" xfId="1" builtinId="39"/>
    <cellStyle name="Input" xfId="2" builtinId="20"/>
    <cellStyle name="Normal" xfId="0" builtinId="0"/>
  </cellStyles>
  <dxfs count="0"/>
  <tableStyles count="0" defaultTableStyle="TableStyleMedium2" defaultPivotStyle="PivotStyleLight16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39"/>
  <sheetViews>
    <sheetView tabSelected="1" zoomScale="90" zoomScaleNormal="90" workbookViewId="0">
      <pane ySplit="1" topLeftCell="A2" activePane="bottomLeft" state="frozen"/>
      <selection pane="bottomLeft" activeCell="P34" sqref="P34"/>
    </sheetView>
  </sheetViews>
  <sheetFormatPr defaultRowHeight="14.5" x14ac:dyDescent="0.35"/>
  <cols>
    <col min="1" max="1" width="38" style="9" bestFit="1" customWidth="1"/>
    <col min="3" max="6" width="9.1796875" style="8"/>
    <col min="7" max="7" width="8.7265625" style="8" customWidth="1"/>
    <col min="8" max="15" width="9.1796875" style="8"/>
    <col min="16" max="16" width="8.54296875" style="8" customWidth="1"/>
    <col min="17" max="18" width="0.1796875" hidden="1" customWidth="1"/>
    <col min="19" max="24" width="9.1796875" hidden="1" customWidth="1"/>
    <col min="25" max="25" width="10.7265625" style="8" bestFit="1" customWidth="1"/>
  </cols>
  <sheetData>
    <row r="1" spans="1:57" s="9" customFormat="1" x14ac:dyDescent="0.35">
      <c r="A1" s="1" t="s">
        <v>43</v>
      </c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Y1" s="44" t="s">
        <v>40</v>
      </c>
    </row>
    <row r="2" spans="1:57" x14ac:dyDescent="0.35">
      <c r="A2" s="4" t="s">
        <v>15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57" s="24" customFormat="1" ht="15" thickBot="1" x14ac:dyDescent="0.4">
      <c r="A3" s="30"/>
      <c r="B3" s="16"/>
      <c r="C3" s="16">
        <v>8</v>
      </c>
      <c r="D3" s="16">
        <v>8</v>
      </c>
      <c r="E3" s="16">
        <v>8</v>
      </c>
      <c r="F3" s="16">
        <v>8</v>
      </c>
      <c r="G3" s="16">
        <v>8</v>
      </c>
      <c r="H3" s="16">
        <v>8</v>
      </c>
      <c r="I3" s="16">
        <v>8</v>
      </c>
      <c r="J3" s="16">
        <v>8</v>
      </c>
      <c r="K3" s="16">
        <v>8</v>
      </c>
      <c r="L3" s="16">
        <v>8</v>
      </c>
      <c r="M3" s="16">
        <v>8</v>
      </c>
      <c r="N3" s="16">
        <v>8</v>
      </c>
      <c r="O3" s="16">
        <v>8</v>
      </c>
      <c r="P3" s="16">
        <v>8</v>
      </c>
      <c r="Y3" s="45"/>
    </row>
    <row r="4" spans="1:57" s="25" customFormat="1" ht="15.5" thickTop="1" thickBot="1" x14ac:dyDescent="0.4">
      <c r="A4" s="31" t="s">
        <v>36</v>
      </c>
      <c r="B4" s="32"/>
      <c r="C4" s="32">
        <f>SUM(C3*49)</f>
        <v>392</v>
      </c>
      <c r="D4" s="32">
        <f>SUM(D3*49)</f>
        <v>392</v>
      </c>
      <c r="E4" s="32">
        <f t="shared" ref="E4:J4" si="0">SUM(E3*49)</f>
        <v>392</v>
      </c>
      <c r="F4" s="32">
        <f t="shared" si="0"/>
        <v>392</v>
      </c>
      <c r="G4" s="32">
        <f t="shared" si="0"/>
        <v>392</v>
      </c>
      <c r="H4" s="33">
        <f t="shared" si="0"/>
        <v>392</v>
      </c>
      <c r="I4" s="33">
        <f t="shared" si="0"/>
        <v>392</v>
      </c>
      <c r="J4" s="33">
        <f t="shared" si="0"/>
        <v>392</v>
      </c>
      <c r="K4" s="32">
        <f t="shared" ref="K4" si="1">SUM(K3*49)</f>
        <v>392</v>
      </c>
      <c r="L4" s="32">
        <f t="shared" ref="L4" si="2">SUM(L3*49)</f>
        <v>392</v>
      </c>
      <c r="M4" s="32">
        <f t="shared" ref="M4" si="3">SUM(M3*49)</f>
        <v>392</v>
      </c>
      <c r="N4" s="32">
        <f t="shared" ref="N4:P4" si="4">SUM(N3*49)</f>
        <v>392</v>
      </c>
      <c r="O4" s="32">
        <f t="shared" si="4"/>
        <v>392</v>
      </c>
      <c r="P4" s="32">
        <f t="shared" si="4"/>
        <v>392</v>
      </c>
      <c r="Y4" s="8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</row>
    <row r="5" spans="1:57" s="6" customFormat="1" ht="15" thickTop="1" x14ac:dyDescent="0.35">
      <c r="A5" s="17"/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4"/>
      <c r="R5" s="14"/>
      <c r="S5" s="14"/>
      <c r="Y5" s="46"/>
    </row>
    <row r="6" spans="1:57" s="6" customFormat="1" x14ac:dyDescent="0.35">
      <c r="A6" s="17" t="s">
        <v>38</v>
      </c>
      <c r="B6" s="18">
        <v>1</v>
      </c>
      <c r="C6" s="19">
        <v>49</v>
      </c>
      <c r="D6" s="19">
        <v>49</v>
      </c>
      <c r="E6" s="19">
        <v>49</v>
      </c>
      <c r="F6" s="19">
        <v>49</v>
      </c>
      <c r="G6" s="19">
        <v>49</v>
      </c>
      <c r="H6" s="19">
        <v>49</v>
      </c>
      <c r="I6" s="19">
        <v>49</v>
      </c>
      <c r="J6" s="19">
        <v>49</v>
      </c>
      <c r="K6" s="19">
        <v>49</v>
      </c>
      <c r="L6" s="19">
        <v>49</v>
      </c>
      <c r="M6" s="19">
        <v>49</v>
      </c>
      <c r="N6" s="19">
        <v>49</v>
      </c>
      <c r="O6" s="19">
        <v>49</v>
      </c>
      <c r="P6" s="19">
        <v>49</v>
      </c>
      <c r="Q6" s="14"/>
      <c r="R6" s="14"/>
      <c r="S6" s="14"/>
      <c r="Y6" s="46"/>
    </row>
    <row r="7" spans="1:57" s="6" customFormat="1" x14ac:dyDescent="0.35">
      <c r="A7" s="17" t="s">
        <v>45</v>
      </c>
      <c r="B7" s="18">
        <v>0.5</v>
      </c>
      <c r="C7" s="19">
        <v>23</v>
      </c>
      <c r="D7" s="19">
        <v>23</v>
      </c>
      <c r="E7" s="19">
        <v>23</v>
      </c>
      <c r="F7" s="19">
        <v>23</v>
      </c>
      <c r="G7" s="19">
        <v>23</v>
      </c>
      <c r="H7" s="19">
        <v>23</v>
      </c>
      <c r="I7" s="19">
        <v>23</v>
      </c>
      <c r="J7" s="19">
        <v>23</v>
      </c>
      <c r="K7" s="19">
        <v>23</v>
      </c>
      <c r="L7" s="19">
        <v>23</v>
      </c>
      <c r="M7" s="19">
        <v>23</v>
      </c>
      <c r="N7" s="19">
        <v>23</v>
      </c>
      <c r="O7" s="19">
        <v>23</v>
      </c>
      <c r="P7" s="19">
        <v>23</v>
      </c>
      <c r="Q7" s="14"/>
      <c r="R7" s="14"/>
      <c r="S7" s="14"/>
      <c r="W7" s="6" t="s">
        <v>33</v>
      </c>
      <c r="Y7" s="49"/>
    </row>
    <row r="8" spans="1:57" s="6" customFormat="1" x14ac:dyDescent="0.35">
      <c r="A8" s="17" t="s">
        <v>49</v>
      </c>
      <c r="B8" s="18">
        <v>1</v>
      </c>
      <c r="C8" s="19">
        <v>49</v>
      </c>
      <c r="D8" s="19">
        <v>49</v>
      </c>
      <c r="E8" s="19">
        <v>49</v>
      </c>
      <c r="F8" s="19">
        <v>49</v>
      </c>
      <c r="G8" s="19">
        <v>49</v>
      </c>
      <c r="H8" s="19">
        <v>49</v>
      </c>
      <c r="I8" s="19">
        <v>49</v>
      </c>
      <c r="J8" s="19">
        <v>49</v>
      </c>
      <c r="K8" s="19">
        <v>49</v>
      </c>
      <c r="L8" s="19">
        <v>49</v>
      </c>
      <c r="M8" s="19">
        <v>49</v>
      </c>
      <c r="N8" s="19">
        <v>49</v>
      </c>
      <c r="O8" s="19">
        <v>49</v>
      </c>
      <c r="P8" s="19">
        <v>49</v>
      </c>
      <c r="Q8" s="14"/>
      <c r="R8" s="14"/>
      <c r="S8" s="14"/>
      <c r="Y8" s="49"/>
    </row>
    <row r="9" spans="1:57" s="6" customFormat="1" x14ac:dyDescent="0.35">
      <c r="A9" s="17" t="s">
        <v>50</v>
      </c>
      <c r="B9" s="18">
        <v>1</v>
      </c>
      <c r="C9" s="19">
        <v>49</v>
      </c>
      <c r="D9" s="19">
        <v>49</v>
      </c>
      <c r="E9" s="19">
        <v>49</v>
      </c>
      <c r="F9" s="19">
        <v>49</v>
      </c>
      <c r="G9" s="19">
        <v>49</v>
      </c>
      <c r="H9" s="19">
        <v>49</v>
      </c>
      <c r="I9" s="19">
        <v>49</v>
      </c>
      <c r="J9" s="19">
        <v>49</v>
      </c>
      <c r="K9" s="19">
        <v>49</v>
      </c>
      <c r="L9" s="19">
        <v>49</v>
      </c>
      <c r="M9" s="19">
        <v>49</v>
      </c>
      <c r="N9" s="19">
        <v>49</v>
      </c>
      <c r="O9" s="19">
        <v>49</v>
      </c>
      <c r="P9" s="19">
        <v>49</v>
      </c>
      <c r="Q9" s="14"/>
      <c r="R9" s="14"/>
      <c r="S9" s="14"/>
      <c r="Y9" s="49"/>
    </row>
    <row r="10" spans="1:57" s="6" customFormat="1" x14ac:dyDescent="0.35">
      <c r="A10" s="17" t="s">
        <v>54</v>
      </c>
      <c r="B10" s="18">
        <v>0.5</v>
      </c>
      <c r="C10" s="19">
        <v>23</v>
      </c>
      <c r="D10" s="19">
        <v>23</v>
      </c>
      <c r="E10" s="19">
        <v>23</v>
      </c>
      <c r="F10" s="19">
        <v>23</v>
      </c>
      <c r="G10" s="19">
        <v>23</v>
      </c>
      <c r="H10" s="19">
        <v>23</v>
      </c>
      <c r="I10" s="19">
        <v>23</v>
      </c>
      <c r="J10" s="19">
        <v>23</v>
      </c>
      <c r="K10" s="19">
        <v>23</v>
      </c>
      <c r="L10" s="19">
        <v>23</v>
      </c>
      <c r="M10" s="19">
        <v>23</v>
      </c>
      <c r="N10" s="19">
        <v>23</v>
      </c>
      <c r="O10" s="19">
        <v>23</v>
      </c>
      <c r="P10" s="19">
        <v>23</v>
      </c>
      <c r="Q10" s="14"/>
      <c r="R10" s="14"/>
      <c r="S10" s="14"/>
      <c r="Y10" s="49"/>
    </row>
    <row r="11" spans="1:57" s="61" customFormat="1" x14ac:dyDescent="0.35">
      <c r="A11" s="50" t="s">
        <v>56</v>
      </c>
      <c r="B11" s="59">
        <v>1</v>
      </c>
      <c r="C11" s="59">
        <v>49</v>
      </c>
      <c r="D11" s="59">
        <v>49</v>
      </c>
      <c r="E11" s="59">
        <v>49</v>
      </c>
      <c r="F11" s="59">
        <v>49</v>
      </c>
      <c r="G11" s="59">
        <v>49</v>
      </c>
      <c r="H11" s="59"/>
      <c r="I11" s="59"/>
      <c r="J11" s="59">
        <v>49</v>
      </c>
      <c r="K11" s="59">
        <v>49</v>
      </c>
      <c r="L11" s="59">
        <v>49</v>
      </c>
      <c r="M11" s="59">
        <v>49</v>
      </c>
      <c r="N11" s="59"/>
      <c r="O11" s="59"/>
      <c r="P11" s="59">
        <v>49</v>
      </c>
      <c r="Q11" s="60"/>
      <c r="R11" s="60"/>
      <c r="S11" s="60"/>
      <c r="Y11" s="62"/>
    </row>
    <row r="12" spans="1:57" s="61" customFormat="1" x14ac:dyDescent="0.35">
      <c r="A12" s="50" t="s">
        <v>57</v>
      </c>
      <c r="B12" s="59">
        <v>1</v>
      </c>
      <c r="C12" s="59"/>
      <c r="D12" s="59"/>
      <c r="E12" s="59">
        <v>49</v>
      </c>
      <c r="F12" s="59">
        <v>49</v>
      </c>
      <c r="G12" s="59"/>
      <c r="H12" s="59"/>
      <c r="I12" s="59"/>
      <c r="J12" s="59">
        <v>49</v>
      </c>
      <c r="K12" s="59">
        <v>49</v>
      </c>
      <c r="L12" s="59">
        <v>49</v>
      </c>
      <c r="M12" s="59">
        <v>49</v>
      </c>
      <c r="N12" s="59">
        <v>49</v>
      </c>
      <c r="O12" s="59"/>
      <c r="P12" s="59"/>
      <c r="Q12" s="60"/>
      <c r="R12" s="60"/>
      <c r="S12" s="60"/>
      <c r="Y12" s="62"/>
    </row>
    <row r="13" spans="1:57" s="6" customFormat="1" x14ac:dyDescent="0.35">
      <c r="A13" s="17" t="s">
        <v>55</v>
      </c>
      <c r="B13" s="18">
        <v>0.25</v>
      </c>
      <c r="C13" s="19">
        <v>11.5</v>
      </c>
      <c r="D13" s="19">
        <v>11.5</v>
      </c>
      <c r="E13" s="19">
        <v>11.5</v>
      </c>
      <c r="F13" s="19">
        <v>11.5</v>
      </c>
      <c r="G13" s="19">
        <v>11.5</v>
      </c>
      <c r="H13" s="19">
        <v>11.5</v>
      </c>
      <c r="I13" s="19">
        <v>11.5</v>
      </c>
      <c r="J13" s="19">
        <v>11.5</v>
      </c>
      <c r="K13" s="19">
        <v>11.5</v>
      </c>
      <c r="L13" s="19">
        <v>11.5</v>
      </c>
      <c r="M13" s="19">
        <v>11.5</v>
      </c>
      <c r="N13" s="19">
        <v>11.5</v>
      </c>
      <c r="O13" s="19">
        <v>11.5</v>
      </c>
      <c r="P13" s="19">
        <v>11.5</v>
      </c>
      <c r="Q13" s="14"/>
      <c r="R13" s="14"/>
      <c r="S13" s="14"/>
      <c r="Y13" s="49">
        <v>45181</v>
      </c>
    </row>
    <row r="14" spans="1:57" s="6" customFormat="1" x14ac:dyDescent="0.35">
      <c r="A14" s="17" t="s">
        <v>23</v>
      </c>
      <c r="B14" s="18">
        <v>0.5</v>
      </c>
      <c r="C14" s="19">
        <v>23</v>
      </c>
      <c r="D14" s="19">
        <v>23</v>
      </c>
      <c r="E14" s="19">
        <v>23</v>
      </c>
      <c r="F14" s="19">
        <v>23</v>
      </c>
      <c r="G14" s="19">
        <v>23</v>
      </c>
      <c r="H14" s="19">
        <v>23</v>
      </c>
      <c r="I14" s="19">
        <v>23</v>
      </c>
      <c r="J14" s="19">
        <v>23</v>
      </c>
      <c r="K14" s="19">
        <v>23</v>
      </c>
      <c r="L14" s="19">
        <v>23</v>
      </c>
      <c r="M14" s="19">
        <v>23</v>
      </c>
      <c r="N14" s="19">
        <v>23</v>
      </c>
      <c r="O14" s="19">
        <v>23</v>
      </c>
      <c r="P14" s="19">
        <v>23</v>
      </c>
      <c r="Q14" s="14"/>
      <c r="R14" s="14"/>
      <c r="S14" s="14"/>
      <c r="W14" s="6" t="s">
        <v>34</v>
      </c>
      <c r="Y14" s="49"/>
    </row>
    <row r="15" spans="1:57" s="13" customFormat="1" ht="14.25" customHeight="1" x14ac:dyDescent="0.35">
      <c r="A15" s="15"/>
      <c r="B15" s="16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2"/>
      <c r="R15" s="12"/>
      <c r="S15" s="12"/>
      <c r="Y15" s="47"/>
    </row>
    <row r="16" spans="1:57" s="6" customFormat="1" ht="18" customHeight="1" x14ac:dyDescent="0.35">
      <c r="A16" s="17" t="s">
        <v>16</v>
      </c>
      <c r="B16" s="18">
        <v>1</v>
      </c>
      <c r="C16" s="19">
        <v>49</v>
      </c>
      <c r="D16" s="19">
        <v>49</v>
      </c>
      <c r="E16" s="19">
        <v>49</v>
      </c>
      <c r="F16" s="19">
        <v>49</v>
      </c>
      <c r="G16" s="19">
        <v>49</v>
      </c>
      <c r="H16" s="64" t="s">
        <v>39</v>
      </c>
      <c r="I16" s="64"/>
      <c r="J16" s="19">
        <v>49</v>
      </c>
      <c r="K16" s="19"/>
      <c r="L16" s="19"/>
      <c r="M16" s="19"/>
      <c r="N16" s="19"/>
      <c r="O16" s="19"/>
      <c r="P16" s="19">
        <v>49</v>
      </c>
      <c r="Q16" s="14" t="s">
        <v>28</v>
      </c>
      <c r="R16" s="14"/>
      <c r="S16" s="14"/>
      <c r="W16" s="6" t="s">
        <v>32</v>
      </c>
      <c r="Y16" s="49">
        <v>45140</v>
      </c>
    </row>
    <row r="17" spans="1:55" s="6" customFormat="1" ht="17.25" customHeight="1" x14ac:dyDescent="0.35">
      <c r="A17" s="17" t="s">
        <v>17</v>
      </c>
      <c r="B17" s="18">
        <v>1</v>
      </c>
      <c r="C17" s="19"/>
      <c r="D17" s="19"/>
      <c r="E17" s="19"/>
      <c r="F17" s="19"/>
      <c r="G17" s="19"/>
      <c r="H17" s="64"/>
      <c r="I17" s="64"/>
      <c r="J17" s="19"/>
      <c r="K17" s="19"/>
      <c r="L17" s="19"/>
      <c r="M17" s="19"/>
      <c r="N17" s="19"/>
      <c r="O17" s="19">
        <v>49</v>
      </c>
      <c r="P17" s="19"/>
      <c r="Q17" s="14" t="s">
        <v>28</v>
      </c>
      <c r="R17" s="14"/>
      <c r="S17" s="14"/>
      <c r="W17" s="6" t="s">
        <v>32</v>
      </c>
      <c r="Y17" s="49">
        <v>45140</v>
      </c>
    </row>
    <row r="18" spans="1:55" s="6" customFormat="1" x14ac:dyDescent="0.35">
      <c r="A18" s="17" t="s">
        <v>18</v>
      </c>
      <c r="B18" s="18">
        <v>1</v>
      </c>
      <c r="C18" s="19"/>
      <c r="D18" s="19"/>
      <c r="E18" s="19"/>
      <c r="F18" s="19"/>
      <c r="G18" s="19"/>
      <c r="H18" s="64"/>
      <c r="I18" s="64"/>
      <c r="J18" s="19"/>
      <c r="K18" s="19">
        <v>49</v>
      </c>
      <c r="L18" s="19">
        <v>49</v>
      </c>
      <c r="M18" s="19"/>
      <c r="N18" s="19"/>
      <c r="O18" s="19"/>
      <c r="P18" s="19"/>
      <c r="Q18" s="14" t="s">
        <v>28</v>
      </c>
      <c r="R18" s="14"/>
      <c r="S18" s="14"/>
      <c r="W18" s="6" t="s">
        <v>32</v>
      </c>
      <c r="Y18" s="49">
        <v>45140</v>
      </c>
    </row>
    <row r="19" spans="1:55" s="6" customFormat="1" ht="14.25" customHeight="1" x14ac:dyDescent="0.35">
      <c r="A19" s="17" t="s">
        <v>19</v>
      </c>
      <c r="B19" s="18">
        <v>1</v>
      </c>
      <c r="C19" s="19"/>
      <c r="D19" s="19"/>
      <c r="E19" s="19"/>
      <c r="F19" s="19"/>
      <c r="G19" s="19"/>
      <c r="H19" s="64"/>
      <c r="I19" s="64"/>
      <c r="J19" s="19"/>
      <c r="K19" s="19"/>
      <c r="L19" s="19"/>
      <c r="M19" s="19">
        <v>49</v>
      </c>
      <c r="N19" s="19">
        <v>49</v>
      </c>
      <c r="O19" s="19"/>
      <c r="P19" s="19"/>
      <c r="Q19" s="14" t="s">
        <v>28</v>
      </c>
      <c r="R19" s="14"/>
      <c r="S19" s="14"/>
      <c r="W19" s="6" t="s">
        <v>32</v>
      </c>
      <c r="Y19" s="49">
        <v>45140</v>
      </c>
    </row>
    <row r="20" spans="1:55" s="6" customFormat="1" x14ac:dyDescent="0.35">
      <c r="A20" s="17" t="s">
        <v>29</v>
      </c>
      <c r="B20" s="18">
        <v>1</v>
      </c>
      <c r="C20" s="19">
        <v>49</v>
      </c>
      <c r="D20" s="19">
        <v>49</v>
      </c>
      <c r="E20" s="19" t="s">
        <v>27</v>
      </c>
      <c r="F20" s="19" t="s">
        <v>27</v>
      </c>
      <c r="G20" s="19">
        <v>49</v>
      </c>
      <c r="H20" s="19" t="s">
        <v>27</v>
      </c>
      <c r="I20" s="19" t="s">
        <v>27</v>
      </c>
      <c r="J20" s="19"/>
      <c r="K20" s="19"/>
      <c r="L20" s="19"/>
      <c r="M20" s="19"/>
      <c r="N20" s="19"/>
      <c r="O20" s="19"/>
      <c r="P20" s="19"/>
      <c r="Q20" s="14"/>
      <c r="R20" s="14"/>
      <c r="S20" s="14"/>
      <c r="W20" s="6" t="s">
        <v>31</v>
      </c>
      <c r="Y20" s="49">
        <v>45190</v>
      </c>
    </row>
    <row r="21" spans="1:55" s="6" customFormat="1" x14ac:dyDescent="0.35">
      <c r="A21" s="17" t="s">
        <v>46</v>
      </c>
      <c r="B21" s="18">
        <v>1</v>
      </c>
      <c r="C21" s="19">
        <v>49</v>
      </c>
      <c r="D21" s="19">
        <v>49</v>
      </c>
      <c r="E21" s="19">
        <v>49</v>
      </c>
      <c r="F21" s="19">
        <v>49</v>
      </c>
      <c r="G21" s="19">
        <v>49</v>
      </c>
      <c r="H21" s="19">
        <v>49</v>
      </c>
      <c r="I21" s="19">
        <v>49</v>
      </c>
      <c r="J21" s="19">
        <v>49</v>
      </c>
      <c r="K21" s="19">
        <v>49</v>
      </c>
      <c r="L21" s="19">
        <v>49</v>
      </c>
      <c r="M21" s="19">
        <v>49</v>
      </c>
      <c r="N21" s="19">
        <v>49</v>
      </c>
      <c r="O21" s="19">
        <v>49</v>
      </c>
      <c r="P21" s="19">
        <v>49</v>
      </c>
      <c r="Q21" s="14"/>
      <c r="R21" s="14"/>
      <c r="S21" s="14"/>
      <c r="Y21" s="65" t="s">
        <v>47</v>
      </c>
      <c r="Z21" s="65"/>
      <c r="AA21" s="65"/>
      <c r="AB21" s="65"/>
      <c r="AC21" s="65"/>
    </row>
    <row r="22" spans="1:55" s="6" customFormat="1" x14ac:dyDescent="0.35">
      <c r="A22" s="17" t="s">
        <v>48</v>
      </c>
      <c r="B22" s="18">
        <v>1</v>
      </c>
      <c r="C22" s="19">
        <v>49</v>
      </c>
      <c r="D22" s="19">
        <v>49</v>
      </c>
      <c r="E22" s="19">
        <v>49</v>
      </c>
      <c r="F22" s="19">
        <v>49</v>
      </c>
      <c r="G22" s="19">
        <v>49</v>
      </c>
      <c r="H22" s="19">
        <v>49</v>
      </c>
      <c r="I22" s="19">
        <v>49</v>
      </c>
      <c r="J22" s="19">
        <v>49</v>
      </c>
      <c r="K22" s="19">
        <v>49</v>
      </c>
      <c r="L22" s="19">
        <v>49</v>
      </c>
      <c r="M22" s="19">
        <v>49</v>
      </c>
      <c r="N22" s="19">
        <v>49</v>
      </c>
      <c r="O22" s="19">
        <v>49</v>
      </c>
      <c r="P22" s="19">
        <v>49</v>
      </c>
      <c r="Q22" s="14"/>
      <c r="R22" s="14"/>
      <c r="S22" s="14"/>
      <c r="Y22" s="49"/>
    </row>
    <row r="23" spans="1:55" s="6" customFormat="1" x14ac:dyDescent="0.35">
      <c r="A23" s="17" t="s">
        <v>44</v>
      </c>
      <c r="B23" s="18">
        <v>0.25</v>
      </c>
      <c r="C23" s="19">
        <v>11.5</v>
      </c>
      <c r="D23" s="19">
        <v>11.5</v>
      </c>
      <c r="E23" s="19">
        <v>11.5</v>
      </c>
      <c r="F23" s="19">
        <v>11.5</v>
      </c>
      <c r="G23" s="19">
        <v>11.5</v>
      </c>
      <c r="H23" s="19">
        <v>11.5</v>
      </c>
      <c r="I23" s="19">
        <v>11.5</v>
      </c>
      <c r="J23" s="19">
        <v>11.5</v>
      </c>
      <c r="K23" s="19">
        <v>11.5</v>
      </c>
      <c r="L23" s="19">
        <v>11.5</v>
      </c>
      <c r="M23" s="19">
        <v>11.5</v>
      </c>
      <c r="N23" s="19">
        <v>11.5</v>
      </c>
      <c r="O23" s="19">
        <v>11.5</v>
      </c>
      <c r="P23" s="19">
        <v>11.5</v>
      </c>
      <c r="Q23" s="14"/>
      <c r="R23" s="14"/>
      <c r="S23" s="14"/>
      <c r="Y23" s="49"/>
    </row>
    <row r="24" spans="1:55" s="6" customFormat="1" x14ac:dyDescent="0.35">
      <c r="A24" s="50" t="s">
        <v>41</v>
      </c>
      <c r="B24" s="18"/>
      <c r="C24" s="19"/>
      <c r="D24" s="19"/>
      <c r="E24" s="19"/>
      <c r="F24" s="19"/>
      <c r="G24" s="19"/>
      <c r="H24" s="19"/>
      <c r="I24" s="19" t="s">
        <v>37</v>
      </c>
      <c r="J24" s="19" t="s">
        <v>37</v>
      </c>
      <c r="K24" s="19"/>
      <c r="L24" s="19"/>
      <c r="M24" s="19" t="s">
        <v>37</v>
      </c>
      <c r="N24" s="19" t="s">
        <v>37</v>
      </c>
      <c r="O24" s="19"/>
      <c r="P24" s="19" t="s">
        <v>27</v>
      </c>
      <c r="Q24" s="14"/>
      <c r="R24" s="14"/>
      <c r="S24" s="14"/>
      <c r="Y24" s="49"/>
    </row>
    <row r="25" spans="1:55" s="6" customFormat="1" x14ac:dyDescent="0.35">
      <c r="A25" s="50" t="s">
        <v>42</v>
      </c>
      <c r="B25" s="18"/>
      <c r="C25" s="19"/>
      <c r="D25" s="19"/>
      <c r="E25" s="19"/>
      <c r="F25" s="19"/>
      <c r="G25" s="19"/>
      <c r="H25" s="19"/>
      <c r="I25" s="19" t="s">
        <v>37</v>
      </c>
      <c r="J25" s="19" t="s">
        <v>37</v>
      </c>
      <c r="K25" s="19"/>
      <c r="L25" s="19"/>
      <c r="M25" s="19" t="s">
        <v>37</v>
      </c>
      <c r="N25" s="19" t="s">
        <v>37</v>
      </c>
      <c r="O25" s="19"/>
      <c r="P25" s="19" t="s">
        <v>27</v>
      </c>
      <c r="Q25" s="14"/>
      <c r="R25" s="14"/>
      <c r="S25" s="14"/>
      <c r="Y25" s="49"/>
    </row>
    <row r="26" spans="1:55" s="6" customFormat="1" x14ac:dyDescent="0.35">
      <c r="A26" s="51" t="s">
        <v>24</v>
      </c>
      <c r="B26" s="18"/>
      <c r="C26" s="19">
        <v>24.5</v>
      </c>
      <c r="D26" s="19">
        <v>24.5</v>
      </c>
      <c r="E26" s="19">
        <v>24.5</v>
      </c>
      <c r="F26" s="19">
        <v>24.5</v>
      </c>
      <c r="G26" s="19">
        <v>24.5</v>
      </c>
      <c r="H26" s="19">
        <v>24.5</v>
      </c>
      <c r="I26" s="19">
        <v>24.5</v>
      </c>
      <c r="J26" s="19">
        <v>24.5</v>
      </c>
      <c r="K26" s="19">
        <v>24.5</v>
      </c>
      <c r="L26" s="19">
        <v>24.5</v>
      </c>
      <c r="M26" s="19">
        <v>24.5</v>
      </c>
      <c r="N26" s="19">
        <v>24.5</v>
      </c>
      <c r="O26" s="19">
        <v>24.5</v>
      </c>
      <c r="P26" s="19">
        <v>24.5</v>
      </c>
      <c r="Q26" s="14"/>
      <c r="R26" s="14"/>
      <c r="S26" s="14"/>
      <c r="Y26" s="46"/>
    </row>
    <row r="27" spans="1:55" s="6" customFormat="1" x14ac:dyDescent="0.35">
      <c r="A27" s="51" t="s">
        <v>25</v>
      </c>
      <c r="B27" s="18"/>
      <c r="C27" s="19">
        <v>23</v>
      </c>
      <c r="D27" s="19">
        <v>23</v>
      </c>
      <c r="E27" s="19">
        <v>23</v>
      </c>
      <c r="F27" s="19">
        <v>23</v>
      </c>
      <c r="G27" s="19">
        <v>23</v>
      </c>
      <c r="H27" s="19">
        <v>23</v>
      </c>
      <c r="I27" s="19">
        <v>23</v>
      </c>
      <c r="J27" s="19">
        <v>23</v>
      </c>
      <c r="K27" s="19">
        <v>23</v>
      </c>
      <c r="L27" s="19">
        <v>23</v>
      </c>
      <c r="M27" s="19">
        <v>23</v>
      </c>
      <c r="N27" s="19">
        <v>23</v>
      </c>
      <c r="O27" s="19">
        <v>23</v>
      </c>
      <c r="P27" s="19">
        <v>23</v>
      </c>
      <c r="Q27" s="14"/>
      <c r="R27" s="14"/>
      <c r="S27" s="14"/>
      <c r="Y27" s="46"/>
    </row>
    <row r="28" spans="1:55" s="6" customFormat="1" x14ac:dyDescent="0.35">
      <c r="A28" s="51" t="s">
        <v>26</v>
      </c>
      <c r="B28" s="18"/>
      <c r="C28" s="19">
        <v>75</v>
      </c>
      <c r="D28" s="19">
        <v>75</v>
      </c>
      <c r="E28" s="19">
        <v>75</v>
      </c>
      <c r="F28" s="19">
        <v>75</v>
      </c>
      <c r="G28" s="19">
        <v>75</v>
      </c>
      <c r="H28" s="19">
        <v>75</v>
      </c>
      <c r="I28" s="19">
        <v>75</v>
      </c>
      <c r="J28" s="19">
        <v>75</v>
      </c>
      <c r="K28" s="19">
        <v>75</v>
      </c>
      <c r="L28" s="19">
        <v>75</v>
      </c>
      <c r="M28" s="19">
        <v>75</v>
      </c>
      <c r="N28" s="19">
        <v>75</v>
      </c>
      <c r="O28" s="19">
        <v>75</v>
      </c>
      <c r="P28" s="19">
        <v>75</v>
      </c>
      <c r="Q28" s="14"/>
      <c r="R28" s="14"/>
      <c r="S28" s="14"/>
      <c r="Y28" s="46"/>
    </row>
    <row r="29" spans="1:55" x14ac:dyDescent="0.35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3"/>
      <c r="R29" s="13"/>
      <c r="S29" s="13"/>
      <c r="T29" s="13"/>
      <c r="U29" s="13"/>
    </row>
    <row r="30" spans="1:55" s="24" customFormat="1" x14ac:dyDescent="0.35">
      <c r="A30" s="34" t="s">
        <v>20</v>
      </c>
      <c r="B30" s="11"/>
      <c r="C30" s="11">
        <f t="shared" ref="C30:P30" si="5">SUM(C4:C28)</f>
        <v>998.5</v>
      </c>
      <c r="D30" s="11">
        <f t="shared" si="5"/>
        <v>998.5</v>
      </c>
      <c r="E30" s="11">
        <f t="shared" si="5"/>
        <v>998.5</v>
      </c>
      <c r="F30" s="11">
        <f t="shared" si="5"/>
        <v>998.5</v>
      </c>
      <c r="G30" s="11">
        <f t="shared" si="5"/>
        <v>998.5</v>
      </c>
      <c r="H30" s="11">
        <f t="shared" si="5"/>
        <v>851.5</v>
      </c>
      <c r="I30" s="11">
        <f t="shared" si="5"/>
        <v>851.5</v>
      </c>
      <c r="J30" s="11">
        <f t="shared" si="5"/>
        <v>998.5</v>
      </c>
      <c r="K30" s="11">
        <f t="shared" si="5"/>
        <v>998.5</v>
      </c>
      <c r="L30" s="11">
        <f t="shared" si="5"/>
        <v>998.5</v>
      </c>
      <c r="M30" s="11">
        <f t="shared" si="5"/>
        <v>998.5</v>
      </c>
      <c r="N30" s="11">
        <f t="shared" si="5"/>
        <v>949.5</v>
      </c>
      <c r="O30" s="11">
        <f t="shared" si="5"/>
        <v>900.5</v>
      </c>
      <c r="P30" s="11">
        <f t="shared" si="5"/>
        <v>949.5</v>
      </c>
      <c r="Y30" s="45"/>
    </row>
    <row r="31" spans="1:55" s="27" customFormat="1" x14ac:dyDescent="0.35">
      <c r="A31" s="35" t="s">
        <v>52</v>
      </c>
      <c r="B31" s="36"/>
      <c r="C31" s="36">
        <v>91</v>
      </c>
      <c r="D31" s="36" t="s">
        <v>27</v>
      </c>
      <c r="E31" s="36"/>
      <c r="F31" s="36"/>
      <c r="G31" s="36" t="s">
        <v>27</v>
      </c>
      <c r="H31" s="36"/>
      <c r="I31" s="36"/>
      <c r="J31" s="36"/>
      <c r="K31" s="36"/>
      <c r="L31" s="36"/>
      <c r="M31" s="36"/>
      <c r="N31" s="36"/>
      <c r="O31" s="36"/>
      <c r="P31" s="36"/>
      <c r="Y31" s="4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</row>
    <row r="32" spans="1:55" s="27" customFormat="1" x14ac:dyDescent="0.35">
      <c r="A32" s="35" t="s">
        <v>27</v>
      </c>
      <c r="B32" s="36"/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Y32" s="4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</row>
    <row r="33" spans="1:55" s="24" customFormat="1" x14ac:dyDescent="0.35">
      <c r="A33" s="34" t="s">
        <v>21</v>
      </c>
      <c r="B33" s="37"/>
      <c r="C33" s="37">
        <f>SUM(C30+C31)</f>
        <v>1089.5</v>
      </c>
      <c r="D33" s="37">
        <f t="shared" ref="D33:P33" si="6">SUM(D30+D32)</f>
        <v>998.5</v>
      </c>
      <c r="E33" s="37">
        <f t="shared" si="6"/>
        <v>998.5</v>
      </c>
      <c r="F33" s="37">
        <f t="shared" si="6"/>
        <v>998.5</v>
      </c>
      <c r="G33" s="37">
        <f t="shared" si="6"/>
        <v>998.5</v>
      </c>
      <c r="H33" s="37">
        <f t="shared" si="6"/>
        <v>851.5</v>
      </c>
      <c r="I33" s="37">
        <f t="shared" si="6"/>
        <v>851.5</v>
      </c>
      <c r="J33" s="37">
        <f t="shared" si="6"/>
        <v>998.5</v>
      </c>
      <c r="K33" s="37">
        <f t="shared" si="6"/>
        <v>998.5</v>
      </c>
      <c r="L33" s="37">
        <f t="shared" si="6"/>
        <v>998.5</v>
      </c>
      <c r="M33" s="37">
        <f t="shared" si="6"/>
        <v>998.5</v>
      </c>
      <c r="N33" s="37">
        <f t="shared" si="6"/>
        <v>949.5</v>
      </c>
      <c r="O33" s="37">
        <f t="shared" si="6"/>
        <v>900.5</v>
      </c>
      <c r="P33" s="37">
        <f t="shared" si="6"/>
        <v>949.5</v>
      </c>
      <c r="Y33" s="45"/>
    </row>
    <row r="34" spans="1:55" s="43" customFormat="1" ht="11.5" x14ac:dyDescent="0.3">
      <c r="A34" s="52" t="s">
        <v>27</v>
      </c>
      <c r="B34" s="55"/>
      <c r="C34" s="11">
        <v>28</v>
      </c>
      <c r="D34" s="56">
        <v>28</v>
      </c>
      <c r="E34" s="56">
        <v>28</v>
      </c>
      <c r="F34" s="56">
        <v>28</v>
      </c>
      <c r="G34" s="56">
        <v>28</v>
      </c>
      <c r="H34" s="42">
        <v>24</v>
      </c>
      <c r="I34" s="42">
        <v>24</v>
      </c>
      <c r="J34" s="11">
        <v>28</v>
      </c>
      <c r="K34" s="11">
        <v>28</v>
      </c>
      <c r="L34" s="11">
        <v>28</v>
      </c>
      <c r="M34" s="11">
        <v>28</v>
      </c>
      <c r="N34" s="11">
        <v>28</v>
      </c>
      <c r="O34" s="63">
        <v>28</v>
      </c>
      <c r="P34" s="11">
        <v>28</v>
      </c>
      <c r="Q34" s="57"/>
      <c r="R34" s="53"/>
      <c r="S34" s="53"/>
      <c r="T34" s="53"/>
      <c r="U34" s="53"/>
      <c r="V34" s="53"/>
      <c r="W34" s="53"/>
      <c r="X34" s="53"/>
      <c r="Y34" s="58">
        <f>SUM(C34:P34)</f>
        <v>384</v>
      </c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</row>
    <row r="35" spans="1:55" s="24" customFormat="1" x14ac:dyDescent="0.35">
      <c r="A35" s="38" t="s">
        <v>51</v>
      </c>
      <c r="B35" s="13"/>
      <c r="C35" s="39">
        <f>SUM(C34*49)</f>
        <v>1372</v>
      </c>
      <c r="D35" s="39">
        <f>SUM(D34*49)</f>
        <v>1372</v>
      </c>
      <c r="E35" s="39">
        <f t="shared" ref="E35:P35" si="7">SUM(E34*49)</f>
        <v>1372</v>
      </c>
      <c r="F35" s="39">
        <f t="shared" si="7"/>
        <v>1372</v>
      </c>
      <c r="G35" s="39">
        <f t="shared" si="7"/>
        <v>1372</v>
      </c>
      <c r="H35" s="39">
        <f t="shared" si="7"/>
        <v>1176</v>
      </c>
      <c r="I35" s="39">
        <f t="shared" si="7"/>
        <v>1176</v>
      </c>
      <c r="J35" s="39">
        <f t="shared" si="7"/>
        <v>1372</v>
      </c>
      <c r="K35" s="39">
        <f t="shared" si="7"/>
        <v>1372</v>
      </c>
      <c r="L35" s="39">
        <f t="shared" si="7"/>
        <v>1372</v>
      </c>
      <c r="M35" s="39">
        <f t="shared" si="7"/>
        <v>1372</v>
      </c>
      <c r="N35" s="39">
        <f t="shared" si="7"/>
        <v>1372</v>
      </c>
      <c r="O35" s="39">
        <f t="shared" si="7"/>
        <v>1372</v>
      </c>
      <c r="P35" s="39">
        <f t="shared" si="7"/>
        <v>1372</v>
      </c>
      <c r="Y35" s="45"/>
    </row>
    <row r="36" spans="1:55" s="24" customFormat="1" x14ac:dyDescent="0.35">
      <c r="A36" s="38" t="s">
        <v>30</v>
      </c>
      <c r="B36" s="13"/>
      <c r="C36" s="39">
        <f>SUM(C35+C31)</f>
        <v>1463</v>
      </c>
      <c r="D36" s="39">
        <f t="shared" ref="D36:P36" si="8">SUM(D35+D32)</f>
        <v>1372</v>
      </c>
      <c r="E36" s="39">
        <f t="shared" si="8"/>
        <v>1372</v>
      </c>
      <c r="F36" s="39">
        <f t="shared" si="8"/>
        <v>1372</v>
      </c>
      <c r="G36" s="39">
        <f t="shared" si="8"/>
        <v>1372</v>
      </c>
      <c r="H36" s="39">
        <f t="shared" si="8"/>
        <v>1176</v>
      </c>
      <c r="I36" s="39">
        <f t="shared" si="8"/>
        <v>1176</v>
      </c>
      <c r="J36" s="39">
        <f t="shared" si="8"/>
        <v>1372</v>
      </c>
      <c r="K36" s="39">
        <f t="shared" si="8"/>
        <v>1372</v>
      </c>
      <c r="L36" s="39">
        <f t="shared" si="8"/>
        <v>1372</v>
      </c>
      <c r="M36" s="39">
        <f t="shared" si="8"/>
        <v>1372</v>
      </c>
      <c r="N36" s="39">
        <f t="shared" si="8"/>
        <v>1372</v>
      </c>
      <c r="O36" s="39">
        <f t="shared" si="8"/>
        <v>1372</v>
      </c>
      <c r="P36" s="39">
        <f t="shared" si="8"/>
        <v>1372</v>
      </c>
      <c r="Q36" s="26"/>
      <c r="R36" s="26"/>
      <c r="S36" s="26"/>
      <c r="T36" s="26"/>
      <c r="U36" s="26"/>
      <c r="V36" s="26"/>
      <c r="Y36" s="45"/>
    </row>
    <row r="37" spans="1:55" s="28" customFormat="1" x14ac:dyDescent="0.35">
      <c r="A37" s="38" t="s">
        <v>22</v>
      </c>
      <c r="B37" s="40"/>
      <c r="C37" s="41">
        <f>SUM(C33/C36)</f>
        <v>0.74470266575529731</v>
      </c>
      <c r="D37" s="41">
        <f t="shared" ref="D37:X37" si="9">SUM(D33/D36)</f>
        <v>0.72776967930029157</v>
      </c>
      <c r="E37" s="41">
        <f t="shared" si="9"/>
        <v>0.72776967930029157</v>
      </c>
      <c r="F37" s="41">
        <f t="shared" si="9"/>
        <v>0.72776967930029157</v>
      </c>
      <c r="G37" s="41">
        <f t="shared" si="9"/>
        <v>0.72776967930029157</v>
      </c>
      <c r="H37" s="41">
        <f t="shared" si="9"/>
        <v>0.72406462585034015</v>
      </c>
      <c r="I37" s="41">
        <f t="shared" si="9"/>
        <v>0.72406462585034015</v>
      </c>
      <c r="J37" s="41">
        <f t="shared" si="9"/>
        <v>0.72776967930029157</v>
      </c>
      <c r="K37" s="41">
        <f t="shared" si="9"/>
        <v>0.72776967930029157</v>
      </c>
      <c r="L37" s="41">
        <f t="shared" si="9"/>
        <v>0.72776967930029157</v>
      </c>
      <c r="M37" s="41">
        <f t="shared" si="9"/>
        <v>0.72776967930029157</v>
      </c>
      <c r="N37" s="41">
        <f t="shared" si="9"/>
        <v>0.69205539358600587</v>
      </c>
      <c r="O37" s="41">
        <f t="shared" si="9"/>
        <v>0.65634110787172006</v>
      </c>
      <c r="P37" s="41">
        <f t="shared" si="9"/>
        <v>0.69205539358600587</v>
      </c>
      <c r="Q37" s="29" t="e">
        <f t="shared" si="9"/>
        <v>#DIV/0!</v>
      </c>
      <c r="R37" s="29" t="e">
        <f t="shared" si="9"/>
        <v>#DIV/0!</v>
      </c>
      <c r="S37" s="29" t="e">
        <f t="shared" si="9"/>
        <v>#DIV/0!</v>
      </c>
      <c r="T37" s="29" t="e">
        <f t="shared" si="9"/>
        <v>#DIV/0!</v>
      </c>
      <c r="U37" s="29" t="e">
        <f t="shared" si="9"/>
        <v>#DIV/0!</v>
      </c>
      <c r="V37" s="29" t="e">
        <f t="shared" si="9"/>
        <v>#DIV/0!</v>
      </c>
      <c r="W37" s="29" t="e">
        <f t="shared" si="9"/>
        <v>#DIV/0!</v>
      </c>
      <c r="X37" s="29" t="e">
        <f t="shared" si="9"/>
        <v>#DIV/0!</v>
      </c>
      <c r="Y37" s="45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</row>
    <row r="38" spans="1:55" x14ac:dyDescent="0.35">
      <c r="A38" s="54" t="s">
        <v>53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55" s="23" customFormat="1" x14ac:dyDescent="0.35">
      <c r="A39" s="20" t="s">
        <v>35</v>
      </c>
      <c r="B39" s="21"/>
      <c r="C39" s="22">
        <f>SUM(C36-C33)*0.2</f>
        <v>74.7</v>
      </c>
      <c r="D39" s="22">
        <f t="shared" ref="D39:P39" si="10">SUM(D36-D33)*0.2</f>
        <v>74.7</v>
      </c>
      <c r="E39" s="22">
        <f t="shared" si="10"/>
        <v>74.7</v>
      </c>
      <c r="F39" s="22">
        <f t="shared" si="10"/>
        <v>74.7</v>
      </c>
      <c r="G39" s="22">
        <f t="shared" si="10"/>
        <v>74.7</v>
      </c>
      <c r="H39" s="22">
        <f t="shared" si="10"/>
        <v>64.900000000000006</v>
      </c>
      <c r="I39" s="22">
        <f t="shared" si="10"/>
        <v>64.900000000000006</v>
      </c>
      <c r="J39" s="22">
        <f t="shared" si="10"/>
        <v>74.7</v>
      </c>
      <c r="K39" s="22">
        <f t="shared" si="10"/>
        <v>74.7</v>
      </c>
      <c r="L39" s="22">
        <f t="shared" si="10"/>
        <v>74.7</v>
      </c>
      <c r="M39" s="22">
        <f t="shared" si="10"/>
        <v>74.7</v>
      </c>
      <c r="N39" s="22">
        <f t="shared" si="10"/>
        <v>84.5</v>
      </c>
      <c r="O39" s="22">
        <f t="shared" si="10"/>
        <v>94.300000000000011</v>
      </c>
      <c r="P39" s="22">
        <f t="shared" si="10"/>
        <v>84.5</v>
      </c>
      <c r="Q39" s="20"/>
      <c r="Y39" s="48"/>
    </row>
  </sheetData>
  <mergeCells count="2">
    <mergeCell ref="H16:I19"/>
    <mergeCell ref="Y21:AC21"/>
  </mergeCells>
  <phoneticPr fontId="21" type="noConversion"/>
  <printOptions gridLines="1"/>
  <pageMargins left="0.7" right="0.7" top="0.75" bottom="0.75" header="0.3" footer="0.3"/>
  <pageSetup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smadison</dc:creator>
  <cp:lastModifiedBy>Roth.Heather</cp:lastModifiedBy>
  <cp:lastPrinted>2021-08-03T13:59:16Z</cp:lastPrinted>
  <dcterms:created xsi:type="dcterms:W3CDTF">2019-01-17T20:02:32Z</dcterms:created>
  <dcterms:modified xsi:type="dcterms:W3CDTF">2023-09-21T19:04:51Z</dcterms:modified>
</cp:coreProperties>
</file>